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_seiya\Desktop\"/>
    </mc:Choice>
  </mc:AlternateContent>
  <workbookProtection workbookAlgorithmName="SHA-512" workbookHashValue="9cHYPUfxDLcvcLvFsQc73XzVLRshATWqAEJjXCLlvhjs9Db8m5hvPHGvCZnrcLi4BJOKfpF4ANIIsARI+UhwFg==" workbookSaltValue="J4msVYmi7a5VnHWczpa29A==" workbookSpinCount="100000" lockStructure="1"/>
  <bookViews>
    <workbookView xWindow="0" yWindow="0" windowWidth="20490" windowHeight="74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Q6" i="5"/>
  <c r="P6" i="5"/>
  <c r="O6" i="5"/>
  <c r="I10" i="4" s="1"/>
  <c r="N6" i="5"/>
  <c r="M6" i="5"/>
  <c r="AD8" i="4" s="1"/>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6" i="4"/>
  <c r="E86" i="4"/>
  <c r="AL10" i="4"/>
  <c r="AD10" i="4"/>
  <c r="W10" i="4"/>
  <c r="P10" i="4"/>
  <c r="B10" i="4"/>
  <c r="BB8" i="4"/>
  <c r="AT8" i="4"/>
  <c r="W8" i="4"/>
  <c r="I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<sst xmlns="http://schemas.openxmlformats.org/spreadsheetml/2006/main" count="236" uniqueCount="120">
  <si>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</si>
  <si>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</si>
  <si>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</si>
  <si>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</si>
  <si>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</si>
  <si>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</si>
  <si>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</si>
  <si>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</si>
  <si>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</si>
  <si>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</si>
  <si>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</si>
  <si>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</si>
  <si>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</si>
  <si>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</si>
  <si>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</si>
  <si>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</si>
  <si>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</si>
  <si>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</si>
  <si>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</si>
  <si>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</si>
  <si>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</si>
  <si>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</si>
  <si>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</si>
  <si>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</si>
  <si>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</si>
  <si>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</si>
  <si>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</si>
  <si>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</si>
  <si>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</si>
  <si>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</si>
  <si>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</si>
  <si>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</si>
  <si>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</si>
  <si>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</si>
  <si>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</si>
  <si>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</si>
  <si>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</si>
  <si>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</si>
  <si>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</si>
  <si>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</si>
  <si>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</si>
  <si>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</si>
  <si>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</si>
  <si>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</si>
  <si>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</si>
  <si>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</si>
  <si>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</si>
  <si>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</si>
  <si>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</si>
  <si>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</si>
  <si>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</si>
  <si>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</si>
  <si>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</si>
  <si>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</si>
  <si>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</si>
  <si>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</si>
  <si>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</si>
  <si>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</si>
  <si>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</si>
  <si>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</si>
  <si>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</si>
  <si>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</si>
  <si>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</si>
  <si>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</si>
  <si>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</si>
  <si>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</si>
  <si>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</si>
  <si>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</si>
  <si>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</si>
  <si>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</si>
  <si>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</si>
  <si>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</si>
  <si>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</si>
  <si>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</si>
  <si>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</si>
  <si>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</si>
  <si>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</si>
  <si>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</si>
  <si>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</si>
  <si>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</si>
  <si>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</si>
  <si>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</si>
  <si>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</si>
  <si>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</si>
  <si>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</si>
  <si>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</si>
  <si>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</si>
  <si>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</si>
  <si>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</si>
  <si>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</si>
  <si>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</si>
  <si>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</si>
  <si>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</si>
  <si>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</si>
  <si>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</si>
  <si>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</si>
  <si>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</si>
  <si>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大間町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</si>
  <si>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</si>
  <si>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</si>
  <si>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</si>
  <si>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</si>
  <si>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</si>
  <si>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</si>
  <si>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</si>
  <si>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</si>
  <si>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</si>
  <si>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</si>
  <si>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</si>
  <si>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</si>
  <si>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</si>
  <si>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</si>
  <si>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</si>
  <si>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</si>
  <si>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</si>
  <si>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</si>
  <si>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</si>
  <si>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表から分析すると、施設利用率の該当値が数％上がっているが、収益的収支比率や経費回収率などは近年減少する傾向にあります。　　　
主な原因として、下水道への接続率の低さや下水道使用料の未納及び施設の維持管理費がかさむ状況が挙げられます。　　　　　　　
特定環境保全公共下水道事業は、公共下水道に比べて規模が小さく、事業の性格上、独立採算によることが困難な事業であり、一般会計繰入金により収入不足を補填しています。又、下水道施設は将来的には更新改築が必要となり、多額の財政負担が見込まれています。大間町の下水道事業の経営健全化・効率的に向けた今後の取組として、汚水処理計画の見直し、収納率の向上及び使用料水準の適正化、維持管理の最適化を目指して取り組んでいく必要があります。</t>
    <rPh sb="29" eb="32">
      <t>シュウエキテキ</t>
    </rPh>
    <rPh sb="32" eb="36">
      <t>シュウシヒリツ</t>
    </rPh>
    <rPh sb="37" eb="39">
      <t>ケイヒ</t>
    </rPh>
    <rPh sb="39" eb="42">
      <t>カイシュウリツ</t>
    </rPh>
    <rPh sb="45" eb="47">
      <t>キンネン</t>
    </rPh>
    <rPh sb="47" eb="49">
      <t>ゲンショウ</t>
    </rPh>
    <rPh sb="51" eb="53">
      <t>ケイコウ</t>
    </rPh>
    <phoneticPr fontId="4"/>
  </si>
  <si>
    <t>①収益的収支比率　　　　　　　　　　　　　　　　　　　　これまで50％台で推移していましたが、前年度に続きそれを下回る割合となりました。今後、地方債の償還が進むことで改善が見込まれます。　　　
④企業債残高対事業規模比率　　　　　　　　　　　企業債の償還金を一般会計からの繰入金で賄っているため、数値は0となっています。　　　　　　　　　
⑤経費回収率　　　　　　　　　　　　　　　　　　　施設の耐久年数経過により修繕等の維持管理費が増加し、使用料の収入のみでは賄えない状況となっています。　　　　　　　　　　　　　
⑥汚水処理原価　　　　　　　　　　　　　　　　　　汚水処理費に係る医薬剤の高騰や施設の更新等もあり、その影響で汚水処理原価も上昇しています。　　　　　　　　　　　　　　　　
⑦施設使用率　　　　　　　　　　　　　　　　　　　　　流入汚水量が少なく、施設利用率は24.80％となっています。　　　　　　　　　　　　　　　　　　　　　
⑧水洗化率　　　　　　　　　　　　　　　　　　　　水洗化率（接続率）は、46.75％であり、低い水準となっています。</t>
    <phoneticPr fontId="4"/>
  </si>
  <si>
    <t>浄化センター(処理場）については、供用開始から15年以上経過しており、現在施設の再構築基本設計に伴い、ストックマネジメント実施計画の策定（調査）を行っています。引続き調査・計画策定・詳細設計を進め施設の再構築を行うことにより、施設の延命化を図る事が重要であります。　　　　　　　　　　　　　　　　
町内のマンホールポンプ場においては、制御盤内の無線機器の規格が変わり、既設通報装置のメンテナンスができなくなるため、令和元年度より更新工事を実施しています。                                      又、下水道管路施設等の点検（老朽化）については、面整備済みのエリアを分割し、点検計画を策定のうえエリア毎に定期的な点検作業と、状況に応じた修繕を実施するものです。</t>
    <rPh sb="26" eb="28">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</si>
</sst>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3.64</c:v>
                </c:pt>
                <c:pt idx="1">
                  <c:v>0</c:v>
                </c:pt>
                <c:pt idx="2">
                  <c:v>0</c:v>
                </c:pt>
                <c:pt idx="3">
                  <c:v>0</c:v>
                </c:pt>
                <c:pt idx="4">
                  <c:v>0</c:v>
                </c:pt>
              </c:numCache>
            </c:numRef>
          </c:val>
          <c:extLst>
            <c:ext xmlns:c16="http://schemas.microsoft.com/office/drawing/2014/chart" uri="{C3380CC4-5D6E-409C-BE32-E72D297353CC}">
              <c16:uniqueId val="{00000000-70ED-4435-9A8F-4A3C31EB54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0.36</c:v>
                </c:pt>
                <c:pt idx="2">
                  <c:v>0.39</c:v>
                </c:pt>
                <c:pt idx="3">
                  <c:v>0.1</c:v>
                </c:pt>
                <c:pt idx="4">
                  <c:v>0.08</c:v>
                </c:pt>
              </c:numCache>
            </c:numRef>
          </c:val>
          <c:smooth val="0"/>
          <c:extLst>
            <c:ext xmlns:c16="http://schemas.microsoft.com/office/drawing/2014/chart" uri="{C3380CC4-5D6E-409C-BE32-E72D297353CC}">
              <c16:uniqueId val="{00000001-70ED-4435-9A8F-4A3C31EB54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22.5</c:v>
                </c:pt>
                <c:pt idx="1">
                  <c:v>21.95</c:v>
                </c:pt>
                <c:pt idx="2">
                  <c:v>23.2</c:v>
                </c:pt>
                <c:pt idx="3">
                  <c:v>24.05</c:v>
                </c:pt>
                <c:pt idx="4">
                  <c:v>24.8</c:v>
                </c:pt>
              </c:numCache>
            </c:numRef>
          </c:val>
          <c:extLst>
            <c:ext xmlns:c16="http://schemas.microsoft.com/office/drawing/2014/chart" uri="{C3380CC4-5D6E-409C-BE32-E72D297353CC}">
              <c16:uniqueId val="{00000000-5DC3-4C17-8F58-D31DD7F0C4E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42.47</c:v>
                </c:pt>
                <c:pt idx="2">
                  <c:v>42.4</c:v>
                </c:pt>
                <c:pt idx="3">
                  <c:v>42.28</c:v>
                </c:pt>
                <c:pt idx="4">
                  <c:v>41.06</c:v>
                </c:pt>
              </c:numCache>
            </c:numRef>
          </c:val>
          <c:smooth val="0"/>
          <c:extLst>
            <c:ext xmlns:c16="http://schemas.microsoft.com/office/drawing/2014/chart" uri="{C3380CC4-5D6E-409C-BE32-E72D297353CC}">
              <c16:uniqueId val="{00000001-5DC3-4C17-8F58-D31DD7F0C4E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42.52</c:v>
                </c:pt>
                <c:pt idx="1">
                  <c:v>44.7</c:v>
                </c:pt>
                <c:pt idx="2">
                  <c:v>45.71</c:v>
                </c:pt>
                <c:pt idx="3">
                  <c:v>46.76</c:v>
                </c:pt>
                <c:pt idx="4">
                  <c:v>46.75</c:v>
                </c:pt>
              </c:numCache>
            </c:numRef>
          </c:val>
          <c:extLst>
            <c:ext xmlns:c16="http://schemas.microsoft.com/office/drawing/2014/chart" uri="{C3380CC4-5D6E-409C-BE32-E72D297353CC}">
              <c16:uniqueId val="{00000000-B7D4-4F49-8C17-A3B500E0D3F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83.75</c:v>
                </c:pt>
                <c:pt idx="2">
                  <c:v>84.19</c:v>
                </c:pt>
                <c:pt idx="3">
                  <c:v>84.34</c:v>
                </c:pt>
                <c:pt idx="4">
                  <c:v>84.34</c:v>
                </c:pt>
              </c:numCache>
            </c:numRef>
          </c:val>
          <c:smooth val="0"/>
          <c:extLst>
            <c:ext xmlns:c16="http://schemas.microsoft.com/office/drawing/2014/chart" uri="{C3380CC4-5D6E-409C-BE32-E72D297353CC}">
              <c16:uniqueId val="{00000001-B7D4-4F49-8C17-A3B500E0D3F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51.03</c:v>
                </c:pt>
                <c:pt idx="1">
                  <c:v>50.53</c:v>
                </c:pt>
                <c:pt idx="2">
                  <c:v>49.93</c:v>
                </c:pt>
                <c:pt idx="3">
                  <c:v>47.99</c:v>
                </c:pt>
                <c:pt idx="4">
                  <c:v>47.47</c:v>
                </c:pt>
              </c:numCache>
            </c:numRef>
          </c:val>
          <c:extLst>
            <c:ext xmlns:c16="http://schemas.microsoft.com/office/drawing/2014/chart" uri="{C3380CC4-5D6E-409C-BE32-E72D297353CC}">
              <c16:uniqueId val="{00000000-FF46-4648-9889-73CEEE9D05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46-4648-9889-73CEEE9D05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C7-49D4-9004-08F961B2388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C7-49D4-9004-08F961B2388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92-442B-ABC2-34441211DD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92-442B-ABC2-34441211DD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B0-49F3-8756-8107C8E5AB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B0-49F3-8756-8107C8E5AB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9F-4A49-825F-A636D49B53C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9F-4A49-825F-A636D49B53C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59-4927-84E1-2148D9C1C50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1206.79</c:v>
                </c:pt>
                <c:pt idx="2">
                  <c:v>1258.43</c:v>
                </c:pt>
                <c:pt idx="3">
                  <c:v>1163.75</c:v>
                </c:pt>
                <c:pt idx="4">
                  <c:v>1195.47</c:v>
                </c:pt>
              </c:numCache>
            </c:numRef>
          </c:val>
          <c:smooth val="0"/>
          <c:extLst>
            <c:ext xmlns:c16="http://schemas.microsoft.com/office/drawing/2014/chart" uri="{C3380CC4-5D6E-409C-BE32-E72D297353CC}">
              <c16:uniqueId val="{00000001-5059-4927-84E1-2148D9C1C50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17.98</c:v>
                </c:pt>
                <c:pt idx="1">
                  <c:v>18.11</c:v>
                </c:pt>
                <c:pt idx="2">
                  <c:v>17.77</c:v>
                </c:pt>
                <c:pt idx="3">
                  <c:v>18.12</c:v>
                </c:pt>
                <c:pt idx="4">
                  <c:v>17.22</c:v>
                </c:pt>
              </c:numCache>
            </c:numRef>
          </c:val>
          <c:extLst>
            <c:ext xmlns:c16="http://schemas.microsoft.com/office/drawing/2014/chart" uri="{C3380CC4-5D6E-409C-BE32-E72D297353CC}">
              <c16:uniqueId val="{00000000-1284-42B1-9F73-829F3ED83E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1284-42B1-9F73-829F3ED83E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725.51</c:v>
                </c:pt>
                <c:pt idx="1">
                  <c:v>737.49</c:v>
                </c:pt>
                <c:pt idx="2">
                  <c:v>763.45</c:v>
                </c:pt>
                <c:pt idx="3">
                  <c:v>763.79</c:v>
                </c:pt>
                <c:pt idx="4">
                  <c:v>789.93</c:v>
                </c:pt>
              </c:numCache>
            </c:numRef>
          </c:val>
          <c:extLst>
            <c:ext xmlns:c16="http://schemas.microsoft.com/office/drawing/2014/chart" uri="{C3380CC4-5D6E-409C-BE32-E72D297353CC}">
              <c16:uniqueId val="{00000000-1BFC-4048-95DA-48731D80D30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228.47</c:v>
                </c:pt>
                <c:pt idx="2">
                  <c:v>224.88</c:v>
                </c:pt>
                <c:pt idx="3">
                  <c:v>228.64</c:v>
                </c:pt>
                <c:pt idx="4">
                  <c:v>239.46</c:v>
                </c:pt>
              </c:numCache>
            </c:numRef>
          </c:val>
          <c:smooth val="0"/>
          <c:extLst>
            <c:ext xmlns:c16="http://schemas.microsoft.com/office/drawing/2014/chart" uri="{C3380CC4-5D6E-409C-BE32-E72D297353CC}">
              <c16:uniqueId val="{00000001-1BFC-4048-95DA-48731D80D30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43" zoomScale="130" zoomScaleNormal="13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大間町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4870</v>
      </c>
      <c r="AM8" s="42"/>
      <c r="AN8" s="42"/>
      <c r="AO8" s="42"/>
      <c r="AP8" s="42"/>
      <c r="AQ8" s="42"/>
      <c r="AR8" s="42"/>
      <c r="AS8" s="42"/>
      <c r="AT8" s="35">
        <f>データ!T6</f>
        <v>52.09</v>
      </c>
      <c r="AU8" s="35"/>
      <c r="AV8" s="35"/>
      <c r="AW8" s="35"/>
      <c r="AX8" s="35"/>
      <c r="AY8" s="35"/>
      <c r="AZ8" s="35"/>
      <c r="BA8" s="35"/>
      <c r="BB8" s="35">
        <f>データ!U6</f>
        <v>93.49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57.42</v>
      </c>
      <c r="Q10" s="35"/>
      <c r="R10" s="35"/>
      <c r="S10" s="35"/>
      <c r="T10" s="35"/>
      <c r="U10" s="35"/>
      <c r="V10" s="35"/>
      <c r="W10" s="35">
        <f>データ!Q6</f>
        <v>86.41</v>
      </c>
      <c r="X10" s="35"/>
      <c r="Y10" s="35"/>
      <c r="Z10" s="35"/>
      <c r="AA10" s="35"/>
      <c r="AB10" s="35"/>
      <c r="AC10" s="35"/>
      <c r="AD10" s="42">
        <f>データ!R6</f>
        <v>2640</v>
      </c>
      <c r="AE10" s="42"/>
      <c r="AF10" s="42"/>
      <c r="AG10" s="42"/>
      <c r="AH10" s="42"/>
      <c r="AI10" s="42"/>
      <c r="AJ10" s="42"/>
      <c r="AK10" s="2"/>
      <c r="AL10" s="42">
        <f>データ!V6</f>
        <v>2766</v>
      </c>
      <c r="AM10" s="42"/>
      <c r="AN10" s="42"/>
      <c r="AO10" s="42"/>
      <c r="AP10" s="42"/>
      <c r="AQ10" s="42"/>
      <c r="AR10" s="42"/>
      <c r="AS10" s="42"/>
      <c r="AT10" s="35">
        <f>データ!W6</f>
        <v>1.04</v>
      </c>
      <c r="AU10" s="35"/>
      <c r="AV10" s="35"/>
      <c r="AW10" s="35"/>
      <c r="AX10" s="35"/>
      <c r="AY10" s="35"/>
      <c r="AZ10" s="35"/>
      <c r="BA10" s="35"/>
      <c r="BB10" s="35">
        <f>データ!X6</f>
        <v>2659.62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119</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3KqecCqc4/68YLCm6lPtEbbzOXQclpqyI2YE3cucL0p1VOD01UFrKB1n3QyqtudB5W1+PfKX8pLzyc9Ky4JScA==" saltValue="/mxTKQWxdAZbh+rOz1pK0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24236</v>
      </c>
      <c r="D6" s="19">
        <f t="shared" si="3"/>
        <v>47</v>
      </c>
      <c r="E6" s="19">
        <f t="shared" si="3"/>
        <v>17</v>
      </c>
      <c r="F6" s="19">
        <f t="shared" si="3"/>
        <v>4</v>
      </c>
      <c r="G6" s="19">
        <f t="shared" si="3"/>
        <v>0</v>
      </c>
      <c r="H6" s="19" t="str">
        <f t="shared" si="3"/>
        <v>青森県　大間町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57.42</v>
      </c>
      <c r="Q6" s="20">
        <f t="shared" si="3"/>
        <v>86.41</v>
      </c>
      <c r="R6" s="20">
        <f t="shared" si="3"/>
        <v>2640</v>
      </c>
      <c r="S6" s="20">
        <f t="shared" si="3"/>
        <v>4870</v>
      </c>
      <c r="T6" s="20">
        <f t="shared" si="3"/>
        <v>52.09</v>
      </c>
      <c r="U6" s="20">
        <f t="shared" si="3"/>
        <v>93.49</v>
      </c>
      <c r="V6" s="20">
        <f t="shared" si="3"/>
        <v>2766</v>
      </c>
      <c r="W6" s="20">
        <f t="shared" si="3"/>
        <v>1.04</v>
      </c>
      <c r="X6" s="20">
        <f t="shared" si="3"/>
        <v>2659.62</v>
      </c>
      <c r="Y6" s="21">
        <f>IF(Y7="",NA(),Y7)</f>
        <v>51.03</v>
      </c>
      <c r="Z6" s="21">
        <f t="shared" ref="Z6:AH6" si="4">IF(Z7="",NA(),Z7)</f>
        <v>50.53</v>
      </c>
      <c r="AA6" s="21">
        <f t="shared" si="4"/>
        <v>49.93</v>
      </c>
      <c r="AB6" s="21">
        <f t="shared" si="4"/>
        <v>47.99</v>
      </c>
      <c r="AC6" s="21">
        <f t="shared" si="4"/>
        <v>47.47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1269.1500000000001</v>
      </c>
      <c r="BL6" s="21">
        <f t="shared" si="7"/>
        <v>1206.79</v>
      </c>
      <c r="BM6" s="21">
        <f t="shared" si="7"/>
        <v>1258.43</v>
      </c>
      <c r="BN6" s="21">
        <f t="shared" si="7"/>
        <v>1163.75</v>
      </c>
      <c r="BO6" s="21">
        <f t="shared" si="7"/>
        <v>1195.47</v>
      </c>
      <c r="BP6" s="20" t="str">
        <f>IF(BP7="","",IF(BP7="-","【-】","【"&amp;SUBSTITUTE(TEXT(BP7,"#,##0.00"),"-","△")&amp;"】"))</f>
        <v>【1,182.11】</v>
      </c>
      <c r="BQ6" s="21">
        <f>IF(BQ7="",NA(),BQ7)</f>
        <v>17.98</v>
      </c>
      <c r="BR6" s="21">
        <f t="shared" ref="BR6:BZ6" si="8">IF(BR7="",NA(),BR7)</f>
        <v>18.11</v>
      </c>
      <c r="BS6" s="21">
        <f t="shared" si="8"/>
        <v>17.77</v>
      </c>
      <c r="BT6" s="21">
        <f t="shared" si="8"/>
        <v>18.12</v>
      </c>
      <c r="BU6" s="21">
        <f t="shared" si="8"/>
        <v>17.22</v>
      </c>
      <c r="BV6" s="21">
        <f t="shared" si="8"/>
        <v>63.97</v>
      </c>
      <c r="BW6" s="21">
        <f t="shared" si="8"/>
        <v>71.84</v>
      </c>
      <c r="BX6" s="21">
        <f t="shared" si="8"/>
        <v>73.36</v>
      </c>
      <c r="BY6" s="21">
        <f t="shared" si="8"/>
        <v>72.599999999999994</v>
      </c>
      <c r="BZ6" s="21">
        <f t="shared" si="8"/>
        <v>69.430000000000007</v>
      </c>
      <c r="CA6" s="20" t="str">
        <f>IF(CA7="","",IF(CA7="-","【-】","【"&amp;SUBSTITUTE(TEXT(CA7,"#,##0.00"),"-","△")&amp;"】"))</f>
        <v>【73.78】</v>
      </c>
      <c r="CB6" s="21">
        <f>IF(CB7="",NA(),CB7)</f>
        <v>725.51</v>
      </c>
      <c r="CC6" s="21">
        <f t="shared" ref="CC6:CK6" si="9">IF(CC7="",NA(),CC7)</f>
        <v>737.49</v>
      </c>
      <c r="CD6" s="21">
        <f t="shared" si="9"/>
        <v>763.45</v>
      </c>
      <c r="CE6" s="21">
        <f t="shared" si="9"/>
        <v>763.79</v>
      </c>
      <c r="CF6" s="21">
        <f t="shared" si="9"/>
        <v>789.93</v>
      </c>
      <c r="CG6" s="21">
        <f t="shared" si="9"/>
        <v>256.82</v>
      </c>
      <c r="CH6" s="21">
        <f t="shared" si="9"/>
        <v>228.47</v>
      </c>
      <c r="CI6" s="21">
        <f t="shared" si="9"/>
        <v>224.88</v>
      </c>
      <c r="CJ6" s="21">
        <f t="shared" si="9"/>
        <v>228.64</v>
      </c>
      <c r="CK6" s="21">
        <f t="shared" si="9"/>
        <v>239.46</v>
      </c>
      <c r="CL6" s="20" t="str">
        <f>IF(CL7="","",IF(CL7="-","【-】","【"&amp;SUBSTITUTE(TEXT(CL7,"#,##0.00"),"-","△")&amp;"】"))</f>
        <v>【220.62】</v>
      </c>
      <c r="CM6" s="21">
        <f>IF(CM7="",NA(),CM7)</f>
        <v>22.5</v>
      </c>
      <c r="CN6" s="21">
        <f t="shared" ref="CN6:CV6" si="10">IF(CN7="",NA(),CN7)</f>
        <v>21.95</v>
      </c>
      <c r="CO6" s="21">
        <f t="shared" si="10"/>
        <v>23.2</v>
      </c>
      <c r="CP6" s="21">
        <f t="shared" si="10"/>
        <v>24.05</v>
      </c>
      <c r="CQ6" s="21">
        <f t="shared" si="10"/>
        <v>24.8</v>
      </c>
      <c r="CR6" s="21">
        <f t="shared" si="10"/>
        <v>37.46</v>
      </c>
      <c r="CS6" s="21">
        <f t="shared" si="10"/>
        <v>42.47</v>
      </c>
      <c r="CT6" s="21">
        <f t="shared" si="10"/>
        <v>42.4</v>
      </c>
      <c r="CU6" s="21">
        <f t="shared" si="10"/>
        <v>42.28</v>
      </c>
      <c r="CV6" s="21">
        <f t="shared" si="10"/>
        <v>41.06</v>
      </c>
      <c r="CW6" s="20" t="str">
        <f>IF(CW7="","",IF(CW7="-","【-】","【"&amp;SUBSTITUTE(TEXT(CW7,"#,##0.00"),"-","△")&amp;"】"))</f>
        <v>【42.22】</v>
      </c>
      <c r="CX6" s="21">
        <f>IF(CX7="",NA(),CX7)</f>
        <v>42.52</v>
      </c>
      <c r="CY6" s="21">
        <f t="shared" ref="CY6:DG6" si="11">IF(CY7="",NA(),CY7)</f>
        <v>44.7</v>
      </c>
      <c r="CZ6" s="21">
        <f t="shared" si="11"/>
        <v>45.71</v>
      </c>
      <c r="DA6" s="21">
        <f t="shared" si="11"/>
        <v>46.76</v>
      </c>
      <c r="DB6" s="21">
        <f t="shared" si="11"/>
        <v>46.75</v>
      </c>
      <c r="DC6" s="21">
        <f t="shared" si="11"/>
        <v>67.459999999999994</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3.64</v>
      </c>
      <c r="EF6" s="20">
        <f t="shared" ref="EF6:EN6" si="14">IF(EF7="",NA(),EF7)</f>
        <v>0</v>
      </c>
      <c r="EG6" s="20">
        <f t="shared" si="14"/>
        <v>0</v>
      </c>
      <c r="EH6" s="20">
        <f t="shared" si="14"/>
        <v>0</v>
      </c>
      <c r="EI6" s="20">
        <f t="shared" si="14"/>
        <v>0</v>
      </c>
      <c r="EJ6" s="21">
        <f t="shared" si="14"/>
        <v>0.09</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24236</v>
      </c>
      <c r="D7" s="23">
        <v>47</v>
      </c>
      <c r="E7" s="23">
        <v>17</v>
      </c>
      <c r="F7" s="23">
        <v>4</v>
      </c>
      <c r="G7" s="23">
        <v>0</v>
      </c>
      <c r="H7" s="23" t="s">
        <v>97</v>
      </c>
      <c r="I7" s="23" t="s">
        <v>98</v>
      </c>
      <c r="J7" s="23" t="s">
        <v>99</v>
      </c>
      <c r="K7" s="23" t="s">
        <v>100</v>
      </c>
      <c r="L7" s="23" t="s">
        <v>101</v>
      </c>
      <c r="M7" s="23" t="s">
        <v>102</v>
      </c>
      <c r="N7" s="24" t="s">
        <v>103</v>
      </c>
      <c r="O7" s="24" t="s">
        <v>104</v>
      </c>
      <c r="P7" s="24">
        <v>57.42</v>
      </c>
      <c r="Q7" s="24">
        <v>86.41</v>
      </c>
      <c r="R7" s="24">
        <v>2640</v>
      </c>
      <c r="S7" s="24">
        <v>4870</v>
      </c>
      <c r="T7" s="24">
        <v>52.09</v>
      </c>
      <c r="U7" s="24">
        <v>93.49</v>
      </c>
      <c r="V7" s="24">
        <v>2766</v>
      </c>
      <c r="W7" s="24">
        <v>1.04</v>
      </c>
      <c r="X7" s="24">
        <v>2659.62</v>
      </c>
      <c r="Y7" s="24">
        <v>51.03</v>
      </c>
      <c r="Z7" s="24">
        <v>50.53</v>
      </c>
      <c r="AA7" s="24">
        <v>49.93</v>
      </c>
      <c r="AB7" s="24">
        <v>47.99</v>
      </c>
      <c r="AC7" s="24">
        <v>47.47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1269.1500000000001</v>
      </c>
      <c r="BL7" s="24">
        <v>1206.79</v>
      </c>
      <c r="BM7" s="24">
        <v>1258.43</v>
      </c>
      <c r="BN7" s="24">
        <v>1163.75</v>
      </c>
      <c r="BO7" s="24">
        <v>1195.47</v>
      </c>
      <c r="BP7" s="24">
        <v>1182.1099999999999</v>
      </c>
      <c r="BQ7" s="24">
        <v>17.98</v>
      </c>
      <c r="BR7" s="24">
        <v>18.11</v>
      </c>
      <c r="BS7" s="24">
        <v>17.77</v>
      </c>
      <c r="BT7" s="24">
        <v>18.12</v>
      </c>
      <c r="BU7" s="24">
        <v>17.22</v>
      </c>
      <c r="BV7" s="24">
        <v>63.97</v>
      </c>
      <c r="BW7" s="24">
        <v>71.84</v>
      </c>
      <c r="BX7" s="24">
        <v>73.36</v>
      </c>
      <c r="BY7" s="24">
        <v>72.599999999999994</v>
      </c>
      <c r="BZ7" s="24">
        <v>69.430000000000007</v>
      </c>
      <c r="CA7" s="24">
        <v>73.78</v>
      </c>
      <c r="CB7" s="24">
        <v>725.51</v>
      </c>
      <c r="CC7" s="24">
        <v>737.49</v>
      </c>
      <c r="CD7" s="24">
        <v>763.45</v>
      </c>
      <c r="CE7" s="24">
        <v>763.79</v>
      </c>
      <c r="CF7" s="24">
        <v>789.93</v>
      </c>
      <c r="CG7" s="24">
        <v>256.82</v>
      </c>
      <c r="CH7" s="24">
        <v>228.47</v>
      </c>
      <c r="CI7" s="24">
        <v>224.88</v>
      </c>
      <c r="CJ7" s="24">
        <v>228.64</v>
      </c>
      <c r="CK7" s="24">
        <v>239.46</v>
      </c>
      <c r="CL7" s="24">
        <v>220.62</v>
      </c>
      <c r="CM7" s="24">
        <v>22.5</v>
      </c>
      <c r="CN7" s="24">
        <v>21.95</v>
      </c>
      <c r="CO7" s="24">
        <v>23.2</v>
      </c>
      <c r="CP7" s="24">
        <v>24.05</v>
      </c>
      <c r="CQ7" s="24">
        <v>24.8</v>
      </c>
      <c r="CR7" s="24">
        <v>37.46</v>
      </c>
      <c r="CS7" s="24">
        <v>42.47</v>
      </c>
      <c r="CT7" s="24">
        <v>42.4</v>
      </c>
      <c r="CU7" s="24">
        <v>42.28</v>
      </c>
      <c r="CV7" s="24">
        <v>41.06</v>
      </c>
      <c r="CW7" s="24">
        <v>42.22</v>
      </c>
      <c r="CX7" s="24">
        <v>42.52</v>
      </c>
      <c r="CY7" s="24">
        <v>44.7</v>
      </c>
      <c r="CZ7" s="24">
        <v>45.71</v>
      </c>
      <c r="DA7" s="24">
        <v>46.76</v>
      </c>
      <c r="DB7" s="24">
        <v>46.75</v>
      </c>
      <c r="DC7" s="24">
        <v>67.459999999999994</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3.64</v>
      </c>
      <c r="EF7" s="24">
        <v>0</v>
      </c>
      <c r="EG7" s="24">
        <v>0</v>
      </c>
      <c r="EH7" s="24">
        <v>0</v>
      </c>
      <c r="EI7" s="24">
        <v>0</v>
      </c>
      <c r="EJ7" s="24">
        <v>0.09</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m_seiya</cp:lastModifiedBy>
  <cp:lastPrinted>2024-01-22T07:09:39Z</cp:lastPrinted>
  <dcterms:created xsi:type="dcterms:W3CDTF">2023-12-12T02:49:14Z</dcterms:created>
  <dcterms:modified xsi:type="dcterms:W3CDTF">2024-02-01T05:30:41Z</dcterms:modified>
  <cp:category/>
</cp:coreProperties>
</file>